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wishamlocal1.sharepoint.com/sites/LL-All-Staff/Shared Documents/Lewisham Fundraiser Project INTERNAL LL/Resources/"/>
    </mc:Choice>
  </mc:AlternateContent>
  <xr:revisionPtr revIDLastSave="82" documentId="13_ncr:1_{5E82B608-B6CB-4D97-B3EE-44BFB1086589}" xr6:coauthVersionLast="47" xr6:coauthVersionMax="47" xr10:uidLastSave="{741F35EA-1A9B-42CE-82DD-226FEB0F9C50}"/>
  <bookViews>
    <workbookView xWindow="-110" yWindow="-110" windowWidth="19420" windowHeight="10300" xr2:uid="{5BCEF8E8-9DA6-44DE-94D1-4D83FD99C5FC}"/>
  </bookViews>
  <sheets>
    <sheet name="Simple budget" sheetId="1" r:id="rId1"/>
    <sheet name="% for overheads" sheetId="3" r:id="rId2"/>
    <sheet name="Full cost recovery" sheetId="2" r:id="rId3"/>
    <sheet name="Details for grant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4" l="1"/>
  <c r="F17" i="4"/>
  <c r="F16" i="4"/>
  <c r="D12" i="4"/>
  <c r="D4" i="4"/>
  <c r="B13" i="4"/>
  <c r="C12" i="4"/>
  <c r="C11" i="4"/>
  <c r="D11" i="4" s="1"/>
  <c r="C10" i="4"/>
  <c r="D10" i="4" s="1"/>
  <c r="C9" i="4"/>
  <c r="D9" i="4" s="1"/>
  <c r="C8" i="4"/>
  <c r="C7" i="4"/>
  <c r="D7" i="4" s="1"/>
  <c r="C6" i="4"/>
  <c r="D6" i="4" s="1"/>
  <c r="C5" i="4"/>
  <c r="D5" i="4" s="1"/>
  <c r="C4" i="4"/>
  <c r="C13" i="4" s="1"/>
  <c r="C12" i="2"/>
  <c r="B21" i="1"/>
  <c r="B12" i="3"/>
  <c r="B11" i="3"/>
  <c r="B9" i="3"/>
  <c r="D4" i="2"/>
  <c r="D5" i="2"/>
  <c r="D6" i="2"/>
  <c r="D7" i="2"/>
  <c r="D8" i="2"/>
  <c r="D9" i="2"/>
  <c r="D10" i="2"/>
  <c r="D11" i="2"/>
  <c r="D3" i="2"/>
  <c r="C4" i="2"/>
  <c r="C5" i="2"/>
  <c r="C6" i="2"/>
  <c r="C7" i="2"/>
  <c r="C8" i="2"/>
  <c r="C9" i="2"/>
  <c r="C10" i="2"/>
  <c r="C11" i="2"/>
  <c r="C3" i="2"/>
  <c r="B12" i="2"/>
  <c r="B12" i="1"/>
  <c r="D13" i="4" l="1"/>
</calcChain>
</file>

<file path=xl/sharedStrings.xml><?xml version="1.0" encoding="utf-8"?>
<sst xmlns="http://schemas.openxmlformats.org/spreadsheetml/2006/main" count="75" uniqueCount="41">
  <si>
    <t>Expenditure</t>
  </si>
  <si>
    <t>£</t>
  </si>
  <si>
    <t xml:space="preserve">CEO (inc Pension, NI) </t>
  </si>
  <si>
    <t>Project Leader (inc Pension, NI)</t>
  </si>
  <si>
    <t xml:space="preserve">Sessional workers </t>
  </si>
  <si>
    <t>Stationery</t>
  </si>
  <si>
    <t>Publicity</t>
  </si>
  <si>
    <t>Rent</t>
  </si>
  <si>
    <t>Utilities</t>
  </si>
  <si>
    <t>Catering (tea and coffee for clients)</t>
  </si>
  <si>
    <t>Subscriptions (Zoom, Safeguarding body)</t>
  </si>
  <si>
    <t>TOTAL</t>
  </si>
  <si>
    <t>Income</t>
  </si>
  <si>
    <t>Grants</t>
  </si>
  <si>
    <t>Fees</t>
  </si>
  <si>
    <t>Regular givers</t>
  </si>
  <si>
    <t>Gifts from individuals</t>
  </si>
  <si>
    <t>Fundraising events</t>
  </si>
  <si>
    <t xml:space="preserve">Some funders say that they allow 10% of what you are applying for for overheads so then your budget would be all the direct things that relate to your project and then 10% to pay for things like the CEO, insurance, rent etc. </t>
  </si>
  <si>
    <t>Sessional workers for this project</t>
  </si>
  <si>
    <t>TIP: Is 10% enough to cover the real cost? If not is it really worth you applying as you'll need to find that money from somewhere else.</t>
  </si>
  <si>
    <t>Total can apply for</t>
  </si>
  <si>
    <t>Food support (50%)</t>
  </si>
  <si>
    <t>Domino group (50% of the work)</t>
  </si>
  <si>
    <t>CEO (inc Pension, NI)</t>
  </si>
  <si>
    <t>An example of how to work out a budget for a grant that would only support 4 weeks of your work.</t>
  </si>
  <si>
    <t>Food Support (50%of Food R Us's work) per year</t>
  </si>
  <si>
    <t>4 weeks</t>
  </si>
  <si>
    <t>All costs are 12th of annual budget (Ie one month) unless otherwise stated</t>
  </si>
  <si>
    <t>Based on pay/pension/NI of £13.70 per hour for 17.5 hours per week for four weeks</t>
  </si>
  <si>
    <t>Based on pay/pension/NI of £10.99 per hour for a 17.5 hour week for four weeks.</t>
  </si>
  <si>
    <t>Based on sessional worker for 10 hours over the 4 weeks at £20.80 per hour. Sessional worker to provide debt advice.</t>
  </si>
  <si>
    <t>Includes proportion of the costs of paper used in the year. For this project this would be to print out sheets with allergy information.</t>
  </si>
  <si>
    <t>Additional funds for leaflet to go out with food parcels directing people to additional support.</t>
  </si>
  <si>
    <t>12th of costs equivalent to the proportion of time the building is used for this project.</t>
  </si>
  <si>
    <t>A proportion of the costs of tea, coffee, milk and sugar</t>
  </si>
  <si>
    <t>A proportion of the cost of Zoom (at £50 pa), Safeguarding group (£50 pa)</t>
  </si>
  <si>
    <t>To work out pay CEO</t>
  </si>
  <si>
    <t>Number of hours done a year</t>
  </si>
  <si>
    <t>Annual pay divided by no. of hours</t>
  </si>
  <si>
    <t>To work out pay Project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</si>
</sst>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7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9" fontId="0" fillId="0" borderId="0" xfId="0" applyNumberFormat="1"/>
    <xf numFmtId="0" fontId="1" fillId="0" borderId="0" xfId="0" applyFont="1"/>
    <xf numFmtId="1" fontId="0" fillId="0" borderId="0" xfId="0" applyNumberFormat="1"/>
    <xf numFmtId="0" fontId="0" fillId="2" borderId="1" xfId="0" applyFill="1" applyBorder="1"/>
    <xf numFmtId="1" fontId="3" fillId="0" borderId="0" xfId="0" applyNumberFormat="1" applyFont="1"/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AE42-1FFB-4623-8214-169D79C325D4}">
  <dimension ref="A1:B21"/>
  <sheetViews>
    <sheetView tabSelected="1" workbookViewId="0">
      <selection sqref="A1:XFD1048576"/>
    </sheetView>
  </sheetViews>
  <sheetFormatPr defaultRowHeight="14.5" x14ac:dyDescent="0.35"/>
  <cols>
    <col min="1" max="1" width="38.1796875" customWidth="1"/>
  </cols>
  <sheetData>
    <row r="1" spans="1:2" s="3" customFormat="1" x14ac:dyDescent="0.35">
      <c r="A1" s="3" t="s">
        <v>0</v>
      </c>
    </row>
    <row r="2" spans="1:2" x14ac:dyDescent="0.35">
      <c r="B2" t="s">
        <v>1</v>
      </c>
    </row>
    <row r="3" spans="1:2" x14ac:dyDescent="0.35">
      <c r="A3" t="s">
        <v>2</v>
      </c>
      <c r="B3" s="1">
        <v>25000</v>
      </c>
    </row>
    <row r="4" spans="1:2" x14ac:dyDescent="0.35">
      <c r="A4" t="s">
        <v>3</v>
      </c>
      <c r="B4">
        <v>20000</v>
      </c>
    </row>
    <row r="5" spans="1:2" x14ac:dyDescent="0.35">
      <c r="A5" t="s">
        <v>4</v>
      </c>
      <c r="B5">
        <v>5000</v>
      </c>
    </row>
    <row r="6" spans="1:2" x14ac:dyDescent="0.35">
      <c r="A6" t="s">
        <v>5</v>
      </c>
      <c r="B6">
        <v>100</v>
      </c>
    </row>
    <row r="7" spans="1:2" x14ac:dyDescent="0.35">
      <c r="A7" t="s">
        <v>6</v>
      </c>
      <c r="B7">
        <v>100</v>
      </c>
    </row>
    <row r="8" spans="1:2" x14ac:dyDescent="0.35">
      <c r="A8" t="s">
        <v>7</v>
      </c>
      <c r="B8">
        <v>10000</v>
      </c>
    </row>
    <row r="9" spans="1:2" x14ac:dyDescent="0.35">
      <c r="A9" t="s">
        <v>8</v>
      </c>
      <c r="B9">
        <v>2000</v>
      </c>
    </row>
    <row r="10" spans="1:2" x14ac:dyDescent="0.35">
      <c r="A10" t="s">
        <v>9</v>
      </c>
      <c r="B10">
        <v>100</v>
      </c>
    </row>
    <row r="11" spans="1:2" x14ac:dyDescent="0.35">
      <c r="A11" t="s">
        <v>10</v>
      </c>
      <c r="B11">
        <v>100</v>
      </c>
    </row>
    <row r="12" spans="1:2" x14ac:dyDescent="0.35">
      <c r="A12" t="s">
        <v>11</v>
      </c>
      <c r="B12" s="1">
        <f>SUM(B3:B11)</f>
        <v>62400</v>
      </c>
    </row>
    <row r="15" spans="1:2" s="3" customFormat="1" x14ac:dyDescent="0.35">
      <c r="A15" s="3" t="s">
        <v>12</v>
      </c>
    </row>
    <row r="16" spans="1:2" x14ac:dyDescent="0.35">
      <c r="A16" t="s">
        <v>13</v>
      </c>
      <c r="B16">
        <v>40000</v>
      </c>
    </row>
    <row r="17" spans="1:2" x14ac:dyDescent="0.35">
      <c r="A17" t="s">
        <v>14</v>
      </c>
      <c r="B17" s="1">
        <v>5400</v>
      </c>
    </row>
    <row r="18" spans="1:2" x14ac:dyDescent="0.35">
      <c r="A18" t="s">
        <v>15</v>
      </c>
      <c r="B18">
        <v>10000</v>
      </c>
    </row>
    <row r="19" spans="1:2" x14ac:dyDescent="0.35">
      <c r="A19" t="s">
        <v>16</v>
      </c>
      <c r="B19">
        <v>5000</v>
      </c>
    </row>
    <row r="20" spans="1:2" x14ac:dyDescent="0.35">
      <c r="A20" t="s">
        <v>17</v>
      </c>
      <c r="B20">
        <v>2000</v>
      </c>
    </row>
    <row r="21" spans="1:2" x14ac:dyDescent="0.35">
      <c r="B21">
        <f>SUM(B16:B20)</f>
        <v>62400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AD3B6-D803-44EF-BD03-DE676F757A68}">
  <dimension ref="A1:F12"/>
  <sheetViews>
    <sheetView workbookViewId="0">
      <selection activeCell="D11" sqref="D11"/>
    </sheetView>
  </sheetViews>
  <sheetFormatPr defaultRowHeight="14.5" x14ac:dyDescent="0.35"/>
  <cols>
    <col min="1" max="1" width="28.453125" customWidth="1"/>
  </cols>
  <sheetData>
    <row r="1" spans="1:6" ht="55" customHeight="1" x14ac:dyDescent="0.35">
      <c r="A1" s="7" t="s">
        <v>18</v>
      </c>
      <c r="B1" s="7"/>
      <c r="C1" s="7"/>
      <c r="D1" s="7"/>
      <c r="E1" s="7"/>
      <c r="F1" s="7"/>
    </row>
    <row r="2" spans="1:6" x14ac:dyDescent="0.35">
      <c r="B2" t="s">
        <v>1</v>
      </c>
    </row>
    <row r="3" spans="1:6" x14ac:dyDescent="0.35">
      <c r="A3" t="s">
        <v>3</v>
      </c>
      <c r="B3">
        <v>20000</v>
      </c>
    </row>
    <row r="4" spans="1:6" x14ac:dyDescent="0.35">
      <c r="A4" t="s">
        <v>19</v>
      </c>
      <c r="B4">
        <v>5000</v>
      </c>
    </row>
    <row r="5" spans="1:6" x14ac:dyDescent="0.35">
      <c r="A5" t="s">
        <v>5</v>
      </c>
      <c r="B5">
        <v>20</v>
      </c>
    </row>
    <row r="6" spans="1:6" x14ac:dyDescent="0.35">
      <c r="A6" t="s">
        <v>6</v>
      </c>
      <c r="B6">
        <v>20</v>
      </c>
    </row>
    <row r="7" spans="1:6" x14ac:dyDescent="0.35">
      <c r="A7" t="s">
        <v>9</v>
      </c>
      <c r="B7">
        <v>100</v>
      </c>
    </row>
    <row r="8" spans="1:6" x14ac:dyDescent="0.35">
      <c r="A8" t="s">
        <v>10</v>
      </c>
      <c r="B8">
        <v>50</v>
      </c>
    </row>
    <row r="9" spans="1:6" x14ac:dyDescent="0.35">
      <c r="A9" t="s">
        <v>11</v>
      </c>
      <c r="B9" s="1">
        <f>SUM(B3:B8)</f>
        <v>25190</v>
      </c>
    </row>
    <row r="11" spans="1:6" x14ac:dyDescent="0.35">
      <c r="A11" s="2">
        <v>0.1</v>
      </c>
      <c r="B11">
        <f>B9*0.1</f>
        <v>2519</v>
      </c>
      <c r="D11" t="s">
        <v>20</v>
      </c>
    </row>
    <row r="12" spans="1:6" x14ac:dyDescent="0.35">
      <c r="A12" t="s">
        <v>21</v>
      </c>
      <c r="B12" s="1">
        <f>SUM(B9:B11)</f>
        <v>27709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7B61C-958A-4811-A829-C34D1E792699}">
  <dimension ref="A1:D12"/>
  <sheetViews>
    <sheetView workbookViewId="0">
      <selection activeCell="C16" sqref="C16"/>
    </sheetView>
  </sheetViews>
  <sheetFormatPr defaultRowHeight="14.5" x14ac:dyDescent="0.35"/>
  <cols>
    <col min="1" max="1" width="28.453125" customWidth="1"/>
    <col min="3" max="3" width="17.54296875" customWidth="1"/>
  </cols>
  <sheetData>
    <row r="1" spans="1:4" x14ac:dyDescent="0.35">
      <c r="A1" t="s">
        <v>0</v>
      </c>
      <c r="B1" t="s">
        <v>11</v>
      </c>
      <c r="C1" t="s">
        <v>22</v>
      </c>
      <c r="D1" t="s">
        <v>23</v>
      </c>
    </row>
    <row r="2" spans="1:4" x14ac:dyDescent="0.35">
      <c r="B2" t="s">
        <v>1</v>
      </c>
    </row>
    <row r="3" spans="1:4" x14ac:dyDescent="0.35">
      <c r="A3" t="s">
        <v>24</v>
      </c>
      <c r="B3" s="1">
        <v>25000</v>
      </c>
      <c r="C3">
        <f>B3*0.5</f>
        <v>12500</v>
      </c>
      <c r="D3">
        <f>B3*0.5</f>
        <v>12500</v>
      </c>
    </row>
    <row r="4" spans="1:4" x14ac:dyDescent="0.35">
      <c r="A4" t="s">
        <v>3</v>
      </c>
      <c r="B4">
        <v>20000</v>
      </c>
      <c r="C4">
        <f t="shared" ref="C4:C11" si="0">B4*0.5</f>
        <v>10000</v>
      </c>
      <c r="D4">
        <f t="shared" ref="D4:D11" si="1">B4*0.5</f>
        <v>10000</v>
      </c>
    </row>
    <row r="5" spans="1:4" x14ac:dyDescent="0.35">
      <c r="A5" t="s">
        <v>4</v>
      </c>
      <c r="B5">
        <v>5000</v>
      </c>
      <c r="C5">
        <f t="shared" si="0"/>
        <v>2500</v>
      </c>
      <c r="D5">
        <f t="shared" si="1"/>
        <v>2500</v>
      </c>
    </row>
    <row r="6" spans="1:4" x14ac:dyDescent="0.35">
      <c r="A6" t="s">
        <v>5</v>
      </c>
      <c r="B6">
        <v>100</v>
      </c>
      <c r="C6">
        <f t="shared" si="0"/>
        <v>50</v>
      </c>
      <c r="D6">
        <f t="shared" si="1"/>
        <v>50</v>
      </c>
    </row>
    <row r="7" spans="1:4" x14ac:dyDescent="0.35">
      <c r="A7" t="s">
        <v>6</v>
      </c>
      <c r="B7">
        <v>100</v>
      </c>
      <c r="C7">
        <f t="shared" si="0"/>
        <v>50</v>
      </c>
      <c r="D7">
        <f t="shared" si="1"/>
        <v>50</v>
      </c>
    </row>
    <row r="8" spans="1:4" x14ac:dyDescent="0.35">
      <c r="A8" t="s">
        <v>7</v>
      </c>
      <c r="B8">
        <v>10000</v>
      </c>
      <c r="C8">
        <f t="shared" si="0"/>
        <v>5000</v>
      </c>
      <c r="D8">
        <f t="shared" si="1"/>
        <v>5000</v>
      </c>
    </row>
    <row r="9" spans="1:4" x14ac:dyDescent="0.35">
      <c r="A9" t="s">
        <v>8</v>
      </c>
      <c r="B9">
        <v>2000</v>
      </c>
      <c r="C9">
        <f t="shared" si="0"/>
        <v>1000</v>
      </c>
      <c r="D9">
        <f t="shared" si="1"/>
        <v>1000</v>
      </c>
    </row>
    <row r="10" spans="1:4" x14ac:dyDescent="0.35">
      <c r="A10" t="s">
        <v>9</v>
      </c>
      <c r="B10">
        <v>100</v>
      </c>
      <c r="C10">
        <f t="shared" si="0"/>
        <v>50</v>
      </c>
      <c r="D10">
        <f t="shared" si="1"/>
        <v>50</v>
      </c>
    </row>
    <row r="11" spans="1:4" x14ac:dyDescent="0.35">
      <c r="A11" t="s">
        <v>10</v>
      </c>
      <c r="B11">
        <v>100</v>
      </c>
      <c r="C11">
        <f t="shared" si="0"/>
        <v>50</v>
      </c>
      <c r="D11">
        <f t="shared" si="1"/>
        <v>50</v>
      </c>
    </row>
    <row r="12" spans="1:4" x14ac:dyDescent="0.35">
      <c r="A12" t="s">
        <v>11</v>
      </c>
      <c r="B12" s="1">
        <f>SUM(B3:B11)</f>
        <v>62400</v>
      </c>
      <c r="C12">
        <f>SUM(C3:C11)</f>
        <v>31200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100B8-FE13-498C-A5D8-27B83ADBE2A1}">
  <dimension ref="A1:F21"/>
  <sheetViews>
    <sheetView topLeftCell="A13" workbookViewId="0">
      <selection activeCell="F16" sqref="F16"/>
    </sheetView>
  </sheetViews>
  <sheetFormatPr defaultRowHeight="14.5" x14ac:dyDescent="0.35"/>
  <cols>
    <col min="1" max="1" width="28.453125" customWidth="1"/>
    <col min="3" max="3" width="21" customWidth="1"/>
    <col min="5" max="5" width="14.81640625" customWidth="1"/>
  </cols>
  <sheetData>
    <row r="1" spans="1:6" x14ac:dyDescent="0.35">
      <c r="A1" t="s">
        <v>25</v>
      </c>
    </row>
    <row r="2" spans="1:6" s="3" customFormat="1" x14ac:dyDescent="0.35">
      <c r="A2" s="3" t="s">
        <v>0</v>
      </c>
      <c r="B2" s="3" t="s">
        <v>11</v>
      </c>
      <c r="C2" s="3" t="s">
        <v>26</v>
      </c>
      <c r="D2" s="3" t="s">
        <v>27</v>
      </c>
    </row>
    <row r="3" spans="1:6" x14ac:dyDescent="0.35">
      <c r="B3" t="s">
        <v>1</v>
      </c>
      <c r="E3" t="s">
        <v>28</v>
      </c>
    </row>
    <row r="4" spans="1:6" x14ac:dyDescent="0.35">
      <c r="A4" t="s">
        <v>24</v>
      </c>
      <c r="B4" s="1">
        <v>25000</v>
      </c>
      <c r="C4">
        <f>B4*0.5</f>
        <v>12500</v>
      </c>
      <c r="D4" s="4">
        <f>C4/12</f>
        <v>1041.6666666666667</v>
      </c>
      <c r="E4" t="s">
        <v>29</v>
      </c>
    </row>
    <row r="5" spans="1:6" x14ac:dyDescent="0.35">
      <c r="A5" t="s">
        <v>3</v>
      </c>
      <c r="B5">
        <v>20000</v>
      </c>
      <c r="C5">
        <f t="shared" ref="C5:C12" si="0">B5*0.5</f>
        <v>10000</v>
      </c>
      <c r="D5" s="4">
        <f t="shared" ref="D5:D12" si="1">C5/12</f>
        <v>833.33333333333337</v>
      </c>
      <c r="E5" t="s">
        <v>30</v>
      </c>
    </row>
    <row r="6" spans="1:6" x14ac:dyDescent="0.35">
      <c r="A6" t="s">
        <v>4</v>
      </c>
      <c r="B6">
        <v>5000</v>
      </c>
      <c r="C6">
        <f t="shared" si="0"/>
        <v>2500</v>
      </c>
      <c r="D6" s="4">
        <f t="shared" si="1"/>
        <v>208.33333333333334</v>
      </c>
      <c r="E6" t="s">
        <v>31</v>
      </c>
    </row>
    <row r="7" spans="1:6" x14ac:dyDescent="0.35">
      <c r="A7" t="s">
        <v>5</v>
      </c>
      <c r="B7">
        <v>100</v>
      </c>
      <c r="C7">
        <f t="shared" si="0"/>
        <v>50</v>
      </c>
      <c r="D7" s="4">
        <f t="shared" si="1"/>
        <v>4.166666666666667</v>
      </c>
      <c r="E7" t="s">
        <v>32</v>
      </c>
    </row>
    <row r="8" spans="1:6" x14ac:dyDescent="0.35">
      <c r="A8" t="s">
        <v>6</v>
      </c>
      <c r="B8">
        <v>100</v>
      </c>
      <c r="C8">
        <f t="shared" si="0"/>
        <v>50</v>
      </c>
      <c r="D8" s="6">
        <v>100</v>
      </c>
      <c r="E8" t="s">
        <v>33</v>
      </c>
    </row>
    <row r="9" spans="1:6" x14ac:dyDescent="0.35">
      <c r="A9" t="s">
        <v>7</v>
      </c>
      <c r="B9">
        <v>10000</v>
      </c>
      <c r="C9">
        <f t="shared" si="0"/>
        <v>5000</v>
      </c>
      <c r="D9" s="4">
        <f t="shared" si="1"/>
        <v>416.66666666666669</v>
      </c>
      <c r="E9" t="s">
        <v>34</v>
      </c>
    </row>
    <row r="10" spans="1:6" x14ac:dyDescent="0.35">
      <c r="A10" t="s">
        <v>8</v>
      </c>
      <c r="B10">
        <v>2000</v>
      </c>
      <c r="C10">
        <f t="shared" si="0"/>
        <v>1000</v>
      </c>
      <c r="D10" s="4">
        <f t="shared" si="1"/>
        <v>83.333333333333329</v>
      </c>
      <c r="E10" t="s">
        <v>34</v>
      </c>
    </row>
    <row r="11" spans="1:6" x14ac:dyDescent="0.35">
      <c r="A11" t="s">
        <v>9</v>
      </c>
      <c r="B11">
        <v>100</v>
      </c>
      <c r="C11">
        <f t="shared" si="0"/>
        <v>50</v>
      </c>
      <c r="D11" s="4">
        <f t="shared" si="1"/>
        <v>4.166666666666667</v>
      </c>
      <c r="E11" t="s">
        <v>35</v>
      </c>
    </row>
    <row r="12" spans="1:6" x14ac:dyDescent="0.35">
      <c r="A12" t="s">
        <v>10</v>
      </c>
      <c r="B12">
        <v>100</v>
      </c>
      <c r="C12">
        <f t="shared" si="0"/>
        <v>50</v>
      </c>
      <c r="D12" s="4">
        <f t="shared" si="1"/>
        <v>4.166666666666667</v>
      </c>
      <c r="E12" t="s">
        <v>36</v>
      </c>
    </row>
    <row r="13" spans="1:6" x14ac:dyDescent="0.35">
      <c r="A13" t="s">
        <v>11</v>
      </c>
      <c r="B13" s="1">
        <f>SUM(B4:B12)</f>
        <v>62400</v>
      </c>
      <c r="C13">
        <f>SUM(C4:C12)</f>
        <v>31200</v>
      </c>
      <c r="D13" s="4">
        <f>SUM(D4:D12)</f>
        <v>2695.833333333333</v>
      </c>
    </row>
    <row r="16" spans="1:6" x14ac:dyDescent="0.35">
      <c r="A16" s="5" t="s">
        <v>37</v>
      </c>
      <c r="B16" s="5"/>
      <c r="C16" s="5" t="s">
        <v>38</v>
      </c>
      <c r="D16" s="5"/>
      <c r="E16" s="5"/>
      <c r="F16" s="5">
        <f>17.5*52</f>
        <v>910</v>
      </c>
    </row>
    <row r="17" spans="1:6" x14ac:dyDescent="0.35">
      <c r="A17" s="5"/>
      <c r="B17" s="5"/>
      <c r="C17" s="5" t="s">
        <v>39</v>
      </c>
      <c r="D17" s="5"/>
      <c r="E17" s="5"/>
      <c r="F17" s="5">
        <f>C4/F16</f>
        <v>13.736263736263735</v>
      </c>
    </row>
    <row r="18" spans="1:6" x14ac:dyDescent="0.35">
      <c r="A18" s="5"/>
      <c r="B18" s="5"/>
      <c r="C18" s="5"/>
      <c r="D18" s="5"/>
      <c r="E18" s="5"/>
      <c r="F18" s="5"/>
    </row>
    <row r="19" spans="1:6" x14ac:dyDescent="0.35">
      <c r="A19" s="5" t="s">
        <v>40</v>
      </c>
      <c r="B19" s="5"/>
      <c r="C19" s="5"/>
      <c r="D19" s="5"/>
      <c r="E19" s="5"/>
      <c r="F19" s="5"/>
    </row>
    <row r="20" spans="1:6" x14ac:dyDescent="0.35">
      <c r="A20" s="5"/>
      <c r="B20" s="5"/>
      <c r="C20" s="5"/>
      <c r="D20" s="5"/>
      <c r="E20" s="5"/>
      <c r="F20" s="5"/>
    </row>
    <row r="21" spans="1:6" x14ac:dyDescent="0.35">
      <c r="A21" s="5"/>
      <c r="B21" s="5"/>
      <c r="C21" s="5" t="s">
        <v>39</v>
      </c>
      <c r="D21" s="5"/>
      <c r="E21" s="5"/>
      <c r="F21" s="5">
        <f>C5/F16</f>
        <v>10.989010989010989</v>
      </c>
    </row>
  </sheetData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EF59FD7AB70C4A8972B2E82FF39728" ma:contentTypeVersion="16" ma:contentTypeDescription="Create a new document." ma:contentTypeScope="" ma:versionID="4d4ee4f01cf8af7af6dcb598756668d0">
  <xsd:schema xmlns:xsd="http://www.w3.org/2001/XMLSchema" xmlns:xs="http://www.w3.org/2001/XMLSchema" xmlns:p="http://schemas.microsoft.com/office/2006/metadata/properties" xmlns:ns2="141f4aab-05c0-4752-9859-424db7d4423e" xmlns:ns3="93a4db2d-62b7-49b9-ba20-aa6567797d5c" targetNamespace="http://schemas.microsoft.com/office/2006/metadata/properties" ma:root="true" ma:fieldsID="27d9470dc856b899a8639bd930ffc227" ns2:_="" ns3:_="">
    <xsd:import namespace="141f4aab-05c0-4752-9859-424db7d4423e"/>
    <xsd:import namespace="93a4db2d-62b7-49b9-ba20-aa6567797d5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1f4aab-05c0-4752-9859-424db7d4423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6413cab-7ec8-473c-aa00-4aee086ea71e}" ma:internalName="TaxCatchAll" ma:showField="CatchAllData" ma:web="141f4aab-05c0-4752-9859-424db7d442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4db2d-62b7-49b9-ba20-aa6567797d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0efe6a0-cacd-4f76-8616-936d61ddfd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41f4aab-05c0-4752-9859-424db7d4423e" xsi:nil="true"/>
    <lcf76f155ced4ddcb4097134ff3c332f xmlns="93a4db2d-62b7-49b9-ba20-aa6567797d5c">
      <Terms xmlns="http://schemas.microsoft.com/office/infopath/2007/PartnerControls"/>
    </lcf76f155ced4ddcb4097134ff3c332f>
    <SharedWithUsers xmlns="141f4aab-05c0-4752-9859-424db7d4423e">
      <UserInfo>
        <DisplayName>Karen Jefferys</DisplayName>
        <AccountId>151</AccountId>
        <AccountType/>
      </UserInfo>
      <UserInfo>
        <DisplayName>Simone Riddle</DisplayName>
        <AccountId>13</AccountId>
        <AccountType/>
      </UserInfo>
      <UserInfo>
        <DisplayName>Justin Ho</DisplayName>
        <AccountId>1807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22954016-4961-4DCF-9BDC-4DB4D3A234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F739D2-368D-470A-9E9B-33F38B4ECF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1f4aab-05c0-4752-9859-424db7d4423e"/>
    <ds:schemaRef ds:uri="93a4db2d-62b7-49b9-ba20-aa6567797d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AEBC22-AA46-4F45-8E35-6E4A3F0872A4}">
  <ds:schemaRefs>
    <ds:schemaRef ds:uri="http://schemas.microsoft.com/office/2006/metadata/properties"/>
    <ds:schemaRef ds:uri="http://schemas.microsoft.com/office/infopath/2007/PartnerControls"/>
    <ds:schemaRef ds:uri="141f4aab-05c0-4752-9859-424db7d4423e"/>
    <ds:schemaRef ds:uri="93a4db2d-62b7-49b9-ba20-aa6567797d5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Simple budget</vt:lpstr>
      <vt:lpstr>% for overheads</vt:lpstr>
      <vt:lpstr>Full cost recovery</vt:lpstr>
      <vt:lpstr>Details for grant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</dc:creator>
  <cp:keywords/>
  <dc:description/>
  <cp:lastModifiedBy>Karen Jefferys</cp:lastModifiedBy>
  <cp:revision/>
  <dcterms:created xsi:type="dcterms:W3CDTF">2023-02-07T16:43:34Z</dcterms:created>
  <dcterms:modified xsi:type="dcterms:W3CDTF">2023-05-19T11:23:32Z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0x010100F6EF59FD7AB70C4A8972B2E82FF39728</vt:lpwstr>
  </property>
  <property fmtid="{D5CDD505-2E9C-101B-9397-08002B2CF9AE}" pid="3" name="MediaServiceImageTags">
    <vt:lpwstr/>
  </property>
</Properties>
</file>